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6675" windowHeight="7485" activeTab="1"/>
  </bookViews>
  <sheets>
    <sheet name="Aging Rig - Air" sheetId="4" r:id="rId1"/>
    <sheet name="Sheet1" sheetId="5" r:id="rId2"/>
    <sheet name="Sheet2" sheetId="6" r:id="rId3"/>
    <sheet name="Sheet3" sheetId="7" r:id="rId4"/>
  </sheets>
  <calcPr calcId="125725"/>
</workbook>
</file>

<file path=xl/calcChain.xml><?xml version="1.0" encoding="utf-8"?>
<calcChain xmlns="http://schemas.openxmlformats.org/spreadsheetml/2006/main">
  <c r="M26" i="6"/>
  <c r="M23"/>
  <c r="J32"/>
  <c r="K32" s="1"/>
  <c r="J31"/>
  <c r="J30"/>
  <c r="K30" s="1"/>
  <c r="J27"/>
  <c r="J26"/>
  <c r="K26" s="1"/>
  <c r="J25"/>
  <c r="J24"/>
  <c r="K24" s="1"/>
  <c r="J23"/>
  <c r="J22"/>
  <c r="K22" s="1"/>
  <c r="J20"/>
  <c r="J19"/>
  <c r="J18"/>
  <c r="J17"/>
  <c r="J16"/>
  <c r="J15"/>
  <c r="J14"/>
  <c r="J13"/>
  <c r="J12"/>
  <c r="J11"/>
  <c r="J9"/>
  <c r="J8"/>
  <c r="K8" s="1"/>
  <c r="J7"/>
  <c r="J6"/>
  <c r="K6" s="1"/>
  <c r="J5"/>
  <c r="J4"/>
  <c r="K4" s="1"/>
  <c r="J3"/>
  <c r="J2"/>
  <c r="K2" s="1"/>
  <c r="K1"/>
  <c r="J1"/>
  <c r="F32"/>
  <c r="F31"/>
  <c r="F30"/>
  <c r="F27"/>
  <c r="F26"/>
  <c r="F25"/>
  <c r="F24"/>
  <c r="F23"/>
  <c r="F22"/>
  <c r="F20"/>
  <c r="F19"/>
  <c r="F18"/>
  <c r="F17"/>
  <c r="F16"/>
  <c r="F15"/>
  <c r="F14"/>
  <c r="F13"/>
  <c r="F12"/>
  <c r="F11"/>
  <c r="F9"/>
  <c r="F8"/>
  <c r="F7"/>
  <c r="F6"/>
  <c r="F5"/>
  <c r="F4"/>
  <c r="F3"/>
  <c r="F2"/>
  <c r="F1"/>
  <c r="K31"/>
  <c r="K27"/>
  <c r="K25"/>
  <c r="K23"/>
  <c r="K20"/>
  <c r="K19"/>
  <c r="K18"/>
  <c r="K17"/>
  <c r="K16"/>
  <c r="K15"/>
  <c r="K14"/>
  <c r="K13"/>
  <c r="K12"/>
  <c r="K11"/>
  <c r="K9"/>
  <c r="K7"/>
  <c r="K5"/>
  <c r="K3"/>
  <c r="K12" i="4"/>
  <c r="M30"/>
  <c r="M29"/>
  <c r="L30"/>
  <c r="L29"/>
  <c r="M23"/>
  <c r="M22"/>
  <c r="L23"/>
  <c r="L22"/>
  <c r="L8"/>
  <c r="K8"/>
  <c r="I8"/>
  <c r="H2"/>
  <c r="I2" s="1"/>
  <c r="H3"/>
  <c r="I3" s="1"/>
  <c r="H4"/>
  <c r="I4" s="1"/>
  <c r="H5"/>
  <c r="I5" s="1"/>
  <c r="H6"/>
  <c r="I6" s="1"/>
  <c r="H7"/>
  <c r="I7" s="1"/>
  <c r="H8"/>
  <c r="H9"/>
  <c r="I9" s="1"/>
  <c r="H11"/>
  <c r="I11" s="1"/>
  <c r="H12"/>
  <c r="I12" s="1"/>
  <c r="H13"/>
  <c r="I13" s="1"/>
  <c r="H14"/>
  <c r="I14" s="1"/>
  <c r="H15"/>
  <c r="I15" s="1"/>
  <c r="H16"/>
  <c r="I16" s="1"/>
  <c r="H1"/>
  <c r="I1" s="1"/>
  <c r="H18"/>
  <c r="I18" s="1"/>
  <c r="H19"/>
  <c r="I19" s="1"/>
  <c r="H20"/>
  <c r="I20" s="1"/>
  <c r="H22"/>
  <c r="I22" s="1"/>
  <c r="H23"/>
  <c r="I23" s="1"/>
  <c r="H24"/>
  <c r="I24" s="1"/>
  <c r="H25"/>
  <c r="I25" s="1"/>
  <c r="H26"/>
  <c r="I26" s="1"/>
  <c r="H27"/>
  <c r="I27" s="1"/>
  <c r="H29"/>
  <c r="I29" s="1"/>
  <c r="H30"/>
  <c r="I30" s="1"/>
  <c r="H31"/>
  <c r="I31" s="1"/>
  <c r="H32"/>
  <c r="I32" s="1"/>
  <c r="H33"/>
  <c r="I33" s="1"/>
  <c r="H34"/>
  <c r="I34" s="1"/>
  <c r="H36"/>
  <c r="I36" s="1"/>
  <c r="H37"/>
  <c r="I37" s="1"/>
  <c r="H38"/>
  <c r="I38" s="1"/>
  <c r="H40"/>
  <c r="I40" s="1"/>
  <c r="H41"/>
  <c r="I41" s="1"/>
  <c r="H45"/>
  <c r="I45" s="1"/>
  <c r="H17"/>
  <c r="I17" s="1"/>
  <c r="N23" i="6" l="1"/>
  <c r="O23"/>
  <c r="N22"/>
  <c r="N8"/>
  <c r="M8"/>
  <c r="M12"/>
  <c r="O22"/>
</calcChain>
</file>

<file path=xl/sharedStrings.xml><?xml version="1.0" encoding="utf-8"?>
<sst xmlns="http://schemas.openxmlformats.org/spreadsheetml/2006/main" count="192" uniqueCount="20">
  <si>
    <t xml:space="preserve">E239 </t>
  </si>
  <si>
    <t>E239</t>
  </si>
  <si>
    <t>A</t>
  </si>
  <si>
    <t>5M</t>
  </si>
  <si>
    <t>5H</t>
  </si>
  <si>
    <t>1H</t>
  </si>
  <si>
    <t>1% Car</t>
  </si>
  <si>
    <t>6% Car</t>
  </si>
  <si>
    <t>1% Hel</t>
  </si>
  <si>
    <t>6% Hel</t>
  </si>
  <si>
    <t xml:space="preserve">5M </t>
  </si>
  <si>
    <t>E239 1</t>
  </si>
  <si>
    <t>E239+1%Car 3</t>
  </si>
  <si>
    <t>E239+1%Car 2</t>
  </si>
  <si>
    <t>E239+1%Car 1</t>
  </si>
  <si>
    <t>E239 2</t>
  </si>
  <si>
    <t>E239 3</t>
  </si>
  <si>
    <t xml:space="preserve">Error is 4.14 </t>
  </si>
  <si>
    <t>E239 + 1% Car</t>
  </si>
  <si>
    <t>E239 + 6% Car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</si>
</sst>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E239</c:v>
                </c:pt>
              </c:strCache>
            </c:strRef>
          </c:tx>
          <c:dLbls>
            <c:showVal val="1"/>
          </c:dLbls>
          <c:cat>
            <c:numRef>
              <c:f>Sheet1!$A$3:$A$5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Sheet1!$B$3:$B$5</c:f>
              <c:numCache>
                <c:formatCode>General</c:formatCode>
                <c:ptCount val="3"/>
                <c:pt idx="0">
                  <c:v>1.65</c:v>
                </c:pt>
                <c:pt idx="1">
                  <c:v>11.8</c:v>
                </c:pt>
                <c:pt idx="2">
                  <c:v>3.99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Sheet1!$A$3:$A$5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Sheet1!$C$3:$C$5</c:f>
              <c:numCache>
                <c:formatCode>General</c:formatCode>
                <c:ptCount val="3"/>
                <c:pt idx="0">
                  <c:v>1.78</c:v>
                </c:pt>
                <c:pt idx="1">
                  <c:v>6.9</c:v>
                </c:pt>
                <c:pt idx="2">
                  <c:v>2.23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Sheet1!$A$3:$A$5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Sheet1!$D$3:$D$5</c:f>
              <c:numCache>
                <c:formatCode>General</c:formatCode>
                <c:ptCount val="3"/>
                <c:pt idx="0">
                  <c:v>6.65</c:v>
                </c:pt>
                <c:pt idx="1">
                  <c:v>3.38</c:v>
                </c:pt>
                <c:pt idx="2">
                  <c:v>20.37</c:v>
                </c:pt>
              </c:numCache>
            </c:numRef>
          </c:val>
        </c:ser>
        <c:axId val="150117376"/>
        <c:axId val="150135552"/>
      </c:barChart>
      <c:catAx>
        <c:axId val="150117376"/>
        <c:scaling>
          <c:orientation val="minMax"/>
        </c:scaling>
        <c:axPos val="b"/>
        <c:numFmt formatCode="General" sourceLinked="1"/>
        <c:tickLblPos val="nextTo"/>
        <c:crossAx val="150135552"/>
        <c:crosses val="autoZero"/>
        <c:auto val="1"/>
        <c:lblAlgn val="ctr"/>
        <c:lblOffset val="100"/>
      </c:catAx>
      <c:valAx>
        <c:axId val="150135552"/>
        <c:scaling>
          <c:orientation val="minMax"/>
        </c:scaling>
        <c:axPos val="l"/>
        <c:majorGridlines/>
        <c:numFmt formatCode="General" sourceLinked="1"/>
        <c:tickLblPos val="nextTo"/>
        <c:crossAx val="1501173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Sheet1!$B$8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Sheet1!$A$9:$A$11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Sheet1!$B$9:$B$11</c:f>
              <c:numCache>
                <c:formatCode>General</c:formatCode>
                <c:ptCount val="3"/>
                <c:pt idx="0">
                  <c:v>2.94</c:v>
                </c:pt>
                <c:pt idx="2">
                  <c:v>88.06</c:v>
                </c:pt>
              </c:numCache>
            </c:numRef>
          </c:val>
        </c:ser>
        <c:ser>
          <c:idx val="1"/>
          <c:order val="1"/>
          <c:tx>
            <c:strRef>
              <c:f>Sheet1!$C$8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Sheet1!$A$9:$A$11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Sheet1!$C$9:$C$11</c:f>
              <c:numCache>
                <c:formatCode>General</c:formatCode>
                <c:ptCount val="3"/>
                <c:pt idx="0">
                  <c:v>1.47</c:v>
                </c:pt>
                <c:pt idx="1">
                  <c:v>5.3</c:v>
                </c:pt>
                <c:pt idx="2">
                  <c:v>97.68</c:v>
                </c:pt>
              </c:numCache>
            </c:numRef>
          </c:val>
        </c:ser>
        <c:ser>
          <c:idx val="2"/>
          <c:order val="2"/>
          <c:tx>
            <c:strRef>
              <c:f>Sheet1!$D$8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Sheet1!$A$9:$A$11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Sheet1!$D$9:$D$11</c:f>
              <c:numCache>
                <c:formatCode>General</c:formatCode>
                <c:ptCount val="3"/>
                <c:pt idx="0">
                  <c:v>8.98</c:v>
                </c:pt>
                <c:pt idx="1">
                  <c:v>2.74</c:v>
                </c:pt>
                <c:pt idx="2">
                  <c:v>81.41</c:v>
                </c:pt>
              </c:numCache>
            </c:numRef>
          </c:val>
        </c:ser>
        <c:axId val="151287296"/>
        <c:axId val="151288832"/>
      </c:barChart>
      <c:catAx>
        <c:axId val="151287296"/>
        <c:scaling>
          <c:orientation val="minMax"/>
        </c:scaling>
        <c:axPos val="b"/>
        <c:numFmt formatCode="General" sourceLinked="1"/>
        <c:tickLblPos val="nextTo"/>
        <c:crossAx val="151288832"/>
        <c:crosses val="autoZero"/>
        <c:auto val="1"/>
        <c:lblAlgn val="ctr"/>
        <c:lblOffset val="100"/>
      </c:catAx>
      <c:valAx>
        <c:axId val="151288832"/>
        <c:scaling>
          <c:orientation val="minMax"/>
        </c:scaling>
        <c:axPos val="l"/>
        <c:majorGridlines/>
        <c:numFmt formatCode="General" sourceLinked="1"/>
        <c:tickLblPos val="nextTo"/>
        <c:crossAx val="151287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Sheet1!$B$14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Sheet1!$A$15:$A$17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Sheet1!$B$15:$B$17</c:f>
              <c:numCache>
                <c:formatCode>General</c:formatCode>
                <c:ptCount val="3"/>
                <c:pt idx="0">
                  <c:v>4.7</c:v>
                </c:pt>
                <c:pt idx="1">
                  <c:v>10.64</c:v>
                </c:pt>
              </c:numCache>
            </c:numRef>
          </c:val>
        </c:ser>
        <c:ser>
          <c:idx val="1"/>
          <c:order val="1"/>
          <c:tx>
            <c:strRef>
              <c:f>Sheet1!$C$14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Sheet1!$A$15:$A$17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Sheet1!$C$15:$C$17</c:f>
              <c:numCache>
                <c:formatCode>General</c:formatCode>
                <c:ptCount val="3"/>
                <c:pt idx="0">
                  <c:v>3.75</c:v>
                </c:pt>
                <c:pt idx="1">
                  <c:v>5.55</c:v>
                </c:pt>
              </c:numCache>
            </c:numRef>
          </c:val>
        </c:ser>
        <c:ser>
          <c:idx val="2"/>
          <c:order val="2"/>
          <c:tx>
            <c:strRef>
              <c:f>Sheet1!$D$14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Sheet1!$A$15:$A$17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Sheet1!$D$15:$D$17</c:f>
              <c:numCache>
                <c:formatCode>General</c:formatCode>
                <c:ptCount val="3"/>
                <c:pt idx="0">
                  <c:v>2.4900000000000002</c:v>
                </c:pt>
                <c:pt idx="1">
                  <c:v>33</c:v>
                </c:pt>
                <c:pt idx="2">
                  <c:v>81.489999999999995</c:v>
                </c:pt>
              </c:numCache>
            </c:numRef>
          </c:val>
        </c:ser>
        <c:axId val="151461888"/>
        <c:axId val="151463424"/>
      </c:barChart>
      <c:catAx>
        <c:axId val="151461888"/>
        <c:scaling>
          <c:orientation val="minMax"/>
        </c:scaling>
        <c:axPos val="b"/>
        <c:numFmt formatCode="General" sourceLinked="1"/>
        <c:tickLblPos val="nextTo"/>
        <c:crossAx val="151463424"/>
        <c:crosses val="autoZero"/>
        <c:auto val="1"/>
        <c:lblAlgn val="ctr"/>
        <c:lblOffset val="100"/>
      </c:catAx>
      <c:valAx>
        <c:axId val="151463424"/>
        <c:scaling>
          <c:orientation val="minMax"/>
        </c:scaling>
        <c:axPos val="l"/>
        <c:majorGridlines/>
        <c:numFmt formatCode="General" sourceLinked="1"/>
        <c:tickLblPos val="nextTo"/>
        <c:crossAx val="1514618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Sheet3!$B$2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Sheet3!$A$3:$A$5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Sheet3!$B$3:$B$5</c:f>
              <c:numCache>
                <c:formatCode>General</c:formatCode>
                <c:ptCount val="3"/>
                <c:pt idx="0">
                  <c:v>1.64</c:v>
                </c:pt>
                <c:pt idx="1">
                  <c:v>11.43</c:v>
                </c:pt>
                <c:pt idx="2">
                  <c:v>3.4</c:v>
                </c:pt>
              </c:numCache>
            </c:numRef>
          </c:val>
        </c:ser>
        <c:ser>
          <c:idx val="1"/>
          <c:order val="1"/>
          <c:tx>
            <c:strRef>
              <c:f>Sheet3!$C$2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Sheet3!$A$3:$A$5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Sheet3!$C$3:$C$5</c:f>
              <c:numCache>
                <c:formatCode>General</c:formatCode>
                <c:ptCount val="3"/>
                <c:pt idx="0">
                  <c:v>1.78</c:v>
                </c:pt>
                <c:pt idx="1">
                  <c:v>6.59</c:v>
                </c:pt>
                <c:pt idx="2">
                  <c:v>1.78</c:v>
                </c:pt>
              </c:numCache>
            </c:numRef>
          </c:val>
        </c:ser>
        <c:ser>
          <c:idx val="2"/>
          <c:order val="2"/>
          <c:tx>
            <c:strRef>
              <c:f>Sheet3!$D$2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Sheet3!$A$3:$A$5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Sheet3!$D$3:$D$5</c:f>
              <c:numCache>
                <c:formatCode>General</c:formatCode>
                <c:ptCount val="3"/>
                <c:pt idx="0">
                  <c:v>6.62</c:v>
                </c:pt>
                <c:pt idx="2">
                  <c:v>16.59</c:v>
                </c:pt>
              </c:numCache>
            </c:numRef>
          </c:val>
        </c:ser>
        <c:axId val="154884736"/>
        <c:axId val="154898816"/>
      </c:barChart>
      <c:catAx>
        <c:axId val="154884736"/>
        <c:scaling>
          <c:orientation val="minMax"/>
        </c:scaling>
        <c:axPos val="b"/>
        <c:numFmt formatCode="General" sourceLinked="1"/>
        <c:tickLblPos val="nextTo"/>
        <c:crossAx val="154898816"/>
        <c:crosses val="autoZero"/>
        <c:auto val="1"/>
        <c:lblAlgn val="ctr"/>
        <c:lblOffset val="100"/>
      </c:catAx>
      <c:valAx>
        <c:axId val="154898816"/>
        <c:scaling>
          <c:orientation val="minMax"/>
        </c:scaling>
        <c:axPos val="l"/>
        <c:majorGridlines/>
        <c:numFmt formatCode="General" sourceLinked="1"/>
        <c:tickLblPos val="nextTo"/>
        <c:crossAx val="1548847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Sheet3!$B$8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Sheet3!$A$9:$A$11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Sheet3!$B$9:$B$11</c:f>
              <c:numCache>
                <c:formatCode>General</c:formatCode>
                <c:ptCount val="3"/>
                <c:pt idx="0">
                  <c:v>2.93</c:v>
                </c:pt>
                <c:pt idx="2">
                  <c:v>72.03</c:v>
                </c:pt>
              </c:numCache>
            </c:numRef>
          </c:val>
        </c:ser>
        <c:ser>
          <c:idx val="1"/>
          <c:order val="1"/>
          <c:tx>
            <c:strRef>
              <c:f>Sheet3!$C$8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Sheet3!$A$9:$A$11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Sheet3!$C$9:$C$11</c:f>
              <c:numCache>
                <c:formatCode>General</c:formatCode>
                <c:ptCount val="3"/>
                <c:pt idx="0">
                  <c:v>1.47</c:v>
                </c:pt>
                <c:pt idx="1">
                  <c:v>5.16</c:v>
                </c:pt>
                <c:pt idx="2">
                  <c:v>79.650000000000006</c:v>
                </c:pt>
              </c:numCache>
            </c:numRef>
          </c:val>
        </c:ser>
        <c:ser>
          <c:idx val="2"/>
          <c:order val="2"/>
          <c:tx>
            <c:strRef>
              <c:f>Sheet3!$D$8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Sheet3!$A$9:$A$11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Sheet3!$D$9:$D$11</c:f>
              <c:numCache>
                <c:formatCode>General</c:formatCode>
                <c:ptCount val="3"/>
                <c:pt idx="0">
                  <c:v>8.92</c:v>
                </c:pt>
                <c:pt idx="1">
                  <c:v>2.61</c:v>
                </c:pt>
                <c:pt idx="2">
                  <c:v>66.069999999999993</c:v>
                </c:pt>
              </c:numCache>
            </c:numRef>
          </c:val>
        </c:ser>
        <c:axId val="154920064"/>
        <c:axId val="154921600"/>
      </c:barChart>
      <c:catAx>
        <c:axId val="154920064"/>
        <c:scaling>
          <c:orientation val="minMax"/>
        </c:scaling>
        <c:axPos val="b"/>
        <c:numFmt formatCode="General" sourceLinked="1"/>
        <c:tickLblPos val="nextTo"/>
        <c:crossAx val="154921600"/>
        <c:crosses val="autoZero"/>
        <c:auto val="1"/>
        <c:lblAlgn val="ctr"/>
        <c:lblOffset val="100"/>
      </c:catAx>
      <c:valAx>
        <c:axId val="154921600"/>
        <c:scaling>
          <c:orientation val="minMax"/>
        </c:scaling>
        <c:axPos val="l"/>
        <c:majorGridlines/>
        <c:numFmt formatCode="General" sourceLinked="1"/>
        <c:tickLblPos val="nextTo"/>
        <c:crossAx val="1549200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Sheet3!$B$14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Sheet3!$A$15:$A$17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Sheet3!$B$15:$B$17</c:f>
              <c:numCache>
                <c:formatCode>General</c:formatCode>
                <c:ptCount val="3"/>
                <c:pt idx="0">
                  <c:v>4.6900000000000004</c:v>
                </c:pt>
                <c:pt idx="1">
                  <c:v>9.74</c:v>
                </c:pt>
              </c:numCache>
            </c:numRef>
          </c:val>
        </c:ser>
        <c:ser>
          <c:idx val="1"/>
          <c:order val="1"/>
          <c:tx>
            <c:strRef>
              <c:f>Sheet3!$C$14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Sheet3!$A$15:$A$17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Sheet3!$C$15:$C$17</c:f>
              <c:numCache>
                <c:formatCode>General</c:formatCode>
                <c:ptCount val="3"/>
                <c:pt idx="0">
                  <c:v>2.56</c:v>
                </c:pt>
                <c:pt idx="1">
                  <c:v>0.37</c:v>
                </c:pt>
                <c:pt idx="2">
                  <c:v>1.49</c:v>
                </c:pt>
              </c:numCache>
            </c:numRef>
          </c:val>
        </c:ser>
        <c:ser>
          <c:idx val="2"/>
          <c:order val="2"/>
          <c:tx>
            <c:strRef>
              <c:f>Sheet3!$D$14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Sheet3!$A$15:$A$17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Sheet3!$D$15:$D$17</c:f>
              <c:numCache>
                <c:formatCode>General</c:formatCode>
                <c:ptCount val="3"/>
                <c:pt idx="0">
                  <c:v>2.4500000000000002</c:v>
                </c:pt>
                <c:pt idx="1">
                  <c:v>30.13</c:v>
                </c:pt>
                <c:pt idx="2">
                  <c:v>63.22</c:v>
                </c:pt>
              </c:numCache>
            </c:numRef>
          </c:val>
        </c:ser>
        <c:axId val="164793728"/>
        <c:axId val="164795520"/>
      </c:barChart>
      <c:catAx>
        <c:axId val="164793728"/>
        <c:scaling>
          <c:orientation val="minMax"/>
        </c:scaling>
        <c:axPos val="b"/>
        <c:numFmt formatCode="General" sourceLinked="1"/>
        <c:tickLblPos val="nextTo"/>
        <c:crossAx val="164795520"/>
        <c:crosses val="autoZero"/>
        <c:auto val="1"/>
        <c:lblAlgn val="ctr"/>
        <c:lblOffset val="100"/>
      </c:catAx>
      <c:valAx>
        <c:axId val="164795520"/>
        <c:scaling>
          <c:orientation val="minMax"/>
        </c:scaling>
        <c:axPos val="l"/>
        <c:majorGridlines/>
        <c:numFmt formatCode="General" sourceLinked="1"/>
        <c:tickLblPos val="nextTo"/>
        <c:crossAx val="164793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3</xdr:row>
      <xdr:rowOff>161925</xdr:rowOff>
    </xdr:from>
    <xdr:to>
      <xdr:col>13</xdr:col>
      <xdr:colOff>561975</xdr:colOff>
      <xdr:row>18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257175</xdr:colOff>
      <xdr:row>4</xdr:row>
      <xdr:rowOff>19050</xdr:rowOff>
    </xdr:from>
    <xdr:to>
      <xdr:col>21</xdr:col>
      <xdr:colOff>561975</xdr:colOff>
      <xdr:row>18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333375</xdr:colOff>
      <xdr:row>4</xdr:row>
      <xdr:rowOff>9525</xdr:rowOff>
    </xdr:from>
    <xdr:to>
      <xdr:col>30</xdr:col>
      <xdr:colOff>28575</xdr:colOff>
      <xdr:row>18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3</xdr:row>
      <xdr:rowOff>114300</xdr:rowOff>
    </xdr:from>
    <xdr:to>
      <xdr:col>12</xdr:col>
      <xdr:colOff>409575</xdr:colOff>
      <xdr:row>18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581025</xdr:colOff>
      <xdr:row>3</xdr:row>
      <xdr:rowOff>104775</xdr:rowOff>
    </xdr:from>
    <xdr:to>
      <xdr:col>20</xdr:col>
      <xdr:colOff>276225</xdr:colOff>
      <xdr:row>17</xdr:row>
      <xdr:rowOff>180975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57150</xdr:colOff>
      <xdr:row>3</xdr:row>
      <xdr:rowOff>57150</xdr:rowOff>
    </xdr:from>
    <xdr:to>
      <xdr:col>28</xdr:col>
      <xdr:colOff>361950</xdr:colOff>
      <xdr:row>17</xdr:row>
      <xdr:rowOff>133350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3"/>
  <sheetViews>
    <sheetView topLeftCell="C6" workbookViewId="0">
      <selection activeCell="F30" sqref="F30"/>
    </sheetView>
  </sheetViews>
  <sheetFormatPr defaultRowHeight="15"/>
  <cols>
    <col min="1" max="1" width="24.42578125" customWidth="1"/>
  </cols>
  <sheetData>
    <row r="1" spans="1:12">
      <c r="A1" t="s">
        <v>1</v>
      </c>
      <c r="B1">
        <v>305</v>
      </c>
      <c r="C1" t="s">
        <v>2</v>
      </c>
      <c r="D1" t="s">
        <v>3</v>
      </c>
      <c r="E1">
        <v>0.13250000000000001</v>
      </c>
      <c r="F1">
        <v>9.5600000000000004E-2</v>
      </c>
      <c r="G1">
        <v>9.9500000000000005E-2</v>
      </c>
      <c r="H1">
        <f>(G1-F1)/E1</f>
        <v>2.9433962264150949E-2</v>
      </c>
      <c r="I1">
        <f>H1*100</f>
        <v>2.943396226415095</v>
      </c>
    </row>
    <row r="2" spans="1:12">
      <c r="A2" t="s">
        <v>0</v>
      </c>
      <c r="B2">
        <v>305</v>
      </c>
      <c r="C2" t="s">
        <v>2</v>
      </c>
      <c r="D2" t="s">
        <v>4</v>
      </c>
      <c r="E2">
        <v>0.1147</v>
      </c>
      <c r="F2">
        <v>0.1048</v>
      </c>
      <c r="G2">
        <v>0.20580000000000001</v>
      </c>
      <c r="H2" s="1">
        <f t="shared" ref="H2:H16" si="0">(G2-F2)/E2</f>
        <v>0.880557977332171</v>
      </c>
      <c r="I2" s="1">
        <f t="shared" ref="I2:I45" si="1">H2*100</f>
        <v>88.055797733217105</v>
      </c>
    </row>
    <row r="3" spans="1:12">
      <c r="A3" t="s">
        <v>6</v>
      </c>
      <c r="B3">
        <v>305</v>
      </c>
      <c r="C3" t="s">
        <v>2</v>
      </c>
      <c r="D3" t="s">
        <v>3</v>
      </c>
      <c r="E3">
        <v>9.5000000000000001E-2</v>
      </c>
      <c r="F3">
        <v>0.1023</v>
      </c>
      <c r="G3">
        <v>0.1037</v>
      </c>
      <c r="H3" s="1">
        <f t="shared" si="0"/>
        <v>1.4736842105263142E-2</v>
      </c>
      <c r="I3" s="1">
        <f t="shared" si="1"/>
        <v>1.4736842105263142</v>
      </c>
    </row>
    <row r="4" spans="1:12">
      <c r="A4" t="s">
        <v>6</v>
      </c>
      <c r="B4">
        <v>305</v>
      </c>
      <c r="C4" t="s">
        <v>2</v>
      </c>
      <c r="D4" t="s">
        <v>5</v>
      </c>
      <c r="E4">
        <v>0.13950000000000001</v>
      </c>
      <c r="F4">
        <v>0.1032</v>
      </c>
      <c r="G4">
        <v>0.1106</v>
      </c>
      <c r="H4" s="1">
        <f t="shared" si="0"/>
        <v>5.3046594982078872E-2</v>
      </c>
      <c r="I4" s="1">
        <f t="shared" si="1"/>
        <v>5.3046594982078874</v>
      </c>
    </row>
    <row r="5" spans="1:12">
      <c r="A5" t="s">
        <v>6</v>
      </c>
      <c r="B5">
        <v>305</v>
      </c>
      <c r="C5" t="s">
        <v>2</v>
      </c>
      <c r="D5" t="s">
        <v>4</v>
      </c>
      <c r="E5">
        <v>0.1033</v>
      </c>
      <c r="F5">
        <v>0.1053</v>
      </c>
      <c r="G5">
        <v>0.20619999999999999</v>
      </c>
      <c r="H5" s="1">
        <f t="shared" si="0"/>
        <v>0.97676669893514023</v>
      </c>
      <c r="I5" s="1">
        <f t="shared" si="1"/>
        <v>97.676669893514017</v>
      </c>
    </row>
    <row r="6" spans="1:12" ht="15.75" customHeight="1">
      <c r="A6" t="s">
        <v>7</v>
      </c>
      <c r="B6">
        <v>305</v>
      </c>
      <c r="C6" t="s">
        <v>2</v>
      </c>
      <c r="D6" t="s">
        <v>3</v>
      </c>
      <c r="E6">
        <v>9.5699999999999993E-2</v>
      </c>
      <c r="F6">
        <v>9.7799999999999998E-2</v>
      </c>
      <c r="G6">
        <v>0.10639999999999999</v>
      </c>
      <c r="H6" s="1">
        <f t="shared" si="0"/>
        <v>8.9864158829676036E-2</v>
      </c>
      <c r="I6" s="1">
        <f t="shared" si="1"/>
        <v>8.986415882967604</v>
      </c>
    </row>
    <row r="7" spans="1:12">
      <c r="A7" t="s">
        <v>7</v>
      </c>
      <c r="B7">
        <v>305</v>
      </c>
      <c r="C7" t="s">
        <v>2</v>
      </c>
      <c r="D7" t="s">
        <v>5</v>
      </c>
      <c r="E7">
        <v>0.13880000000000001</v>
      </c>
      <c r="F7">
        <v>9.9199999999999997E-2</v>
      </c>
      <c r="G7">
        <v>0.10299999999999999</v>
      </c>
      <c r="H7" s="1">
        <f t="shared" si="0"/>
        <v>2.7377521613832837E-2</v>
      </c>
      <c r="I7" s="1">
        <f t="shared" si="1"/>
        <v>2.7377521613832836</v>
      </c>
    </row>
    <row r="8" spans="1:12">
      <c r="A8" t="s">
        <v>7</v>
      </c>
      <c r="B8">
        <v>305</v>
      </c>
      <c r="C8" t="s">
        <v>2</v>
      </c>
      <c r="D8" t="s">
        <v>4</v>
      </c>
      <c r="E8">
        <v>0.1173</v>
      </c>
      <c r="F8">
        <v>9.5299999999999996E-2</v>
      </c>
      <c r="G8">
        <v>0.1976</v>
      </c>
      <c r="H8" s="1">
        <f t="shared" si="0"/>
        <v>0.87212276214833762</v>
      </c>
      <c r="I8" s="1">
        <f t="shared" si="1"/>
        <v>87.212276214833764</v>
      </c>
      <c r="K8">
        <f>AVERAGE(I8:I9)</f>
        <v>81.406138107416879</v>
      </c>
      <c r="L8">
        <f>STDEV(I8:I9)</f>
        <v>8.211119256520174</v>
      </c>
    </row>
    <row r="9" spans="1:12">
      <c r="A9" t="s">
        <v>9</v>
      </c>
      <c r="B9">
        <v>305</v>
      </c>
      <c r="C9" t="s">
        <v>2</v>
      </c>
      <c r="D9" t="s">
        <v>4</v>
      </c>
      <c r="E9" s="1">
        <v>0.1</v>
      </c>
      <c r="F9">
        <v>0.10630000000000001</v>
      </c>
      <c r="G9">
        <v>0.18190000000000001</v>
      </c>
      <c r="H9" s="1">
        <f t="shared" si="0"/>
        <v>0.75600000000000001</v>
      </c>
      <c r="I9" s="1">
        <f t="shared" si="1"/>
        <v>75.599999999999994</v>
      </c>
    </row>
    <row r="10" spans="1:12" s="1" customFormat="1"/>
    <row r="11" spans="1:12">
      <c r="A11" t="s">
        <v>1</v>
      </c>
      <c r="B11">
        <v>290</v>
      </c>
      <c r="C11" t="s">
        <v>2</v>
      </c>
      <c r="D11" t="s">
        <v>3</v>
      </c>
      <c r="E11">
        <v>0.15790000000000001</v>
      </c>
      <c r="F11">
        <v>0.1028</v>
      </c>
      <c r="G11">
        <v>0.10539999999999999</v>
      </c>
      <c r="H11" s="1">
        <f t="shared" si="0"/>
        <v>1.6466117796073407E-2</v>
      </c>
      <c r="I11" s="1">
        <f t="shared" si="1"/>
        <v>1.6466117796073407</v>
      </c>
    </row>
    <row r="12" spans="1:12">
      <c r="A12" t="s">
        <v>1</v>
      </c>
      <c r="B12">
        <v>290</v>
      </c>
      <c r="C12" t="s">
        <v>2</v>
      </c>
      <c r="D12" t="s">
        <v>5</v>
      </c>
      <c r="E12">
        <v>0.1178</v>
      </c>
      <c r="F12">
        <v>0.1002</v>
      </c>
      <c r="G12">
        <v>0.1249</v>
      </c>
      <c r="H12" s="1">
        <f t="shared" si="0"/>
        <v>0.20967741935483872</v>
      </c>
      <c r="I12" s="1">
        <f t="shared" si="1"/>
        <v>20.967741935483872</v>
      </c>
      <c r="K12">
        <f>AVERAGE(I12:I13)</f>
        <v>11.799660441426148</v>
      </c>
    </row>
    <row r="13" spans="1:12">
      <c r="A13" t="s">
        <v>1</v>
      </c>
      <c r="B13">
        <v>290</v>
      </c>
      <c r="C13" t="s">
        <v>2</v>
      </c>
      <c r="D13" t="s">
        <v>5</v>
      </c>
      <c r="E13">
        <v>0.1178</v>
      </c>
      <c r="F13">
        <v>0.10489999999999999</v>
      </c>
      <c r="G13">
        <v>0.108</v>
      </c>
      <c r="H13" s="1">
        <f t="shared" si="0"/>
        <v>2.6315789473684258E-2</v>
      </c>
      <c r="I13" s="1">
        <f t="shared" si="1"/>
        <v>2.6315789473684257</v>
      </c>
    </row>
    <row r="14" spans="1:12">
      <c r="A14" s="1" t="s">
        <v>1</v>
      </c>
      <c r="B14" s="1">
        <v>290</v>
      </c>
      <c r="C14" s="1" t="s">
        <v>2</v>
      </c>
      <c r="D14" s="1" t="s">
        <v>4</v>
      </c>
      <c r="E14" s="1">
        <v>0.10780000000000001</v>
      </c>
      <c r="F14" s="1">
        <v>0.106</v>
      </c>
      <c r="G14" s="1">
        <v>0.1103</v>
      </c>
      <c r="H14" s="1">
        <f t="shared" si="0"/>
        <v>3.9888682745825584E-2</v>
      </c>
      <c r="I14" s="1">
        <f t="shared" si="1"/>
        <v>3.9888682745825585</v>
      </c>
    </row>
    <row r="15" spans="1:12">
      <c r="A15" t="s">
        <v>6</v>
      </c>
      <c r="B15">
        <v>290</v>
      </c>
      <c r="C15" t="s">
        <v>2</v>
      </c>
      <c r="D15" t="s">
        <v>3</v>
      </c>
      <c r="E15">
        <v>0.1515</v>
      </c>
      <c r="F15">
        <v>9.5500000000000002E-2</v>
      </c>
      <c r="G15">
        <v>9.8199999999999996E-2</v>
      </c>
      <c r="H15" s="1">
        <f t="shared" si="0"/>
        <v>1.7821782178217782E-2</v>
      </c>
      <c r="I15" s="1">
        <f t="shared" si="1"/>
        <v>1.7821782178217782</v>
      </c>
    </row>
    <row r="16" spans="1:12">
      <c r="A16" t="s">
        <v>6</v>
      </c>
      <c r="B16">
        <v>290</v>
      </c>
      <c r="C16" t="s">
        <v>2</v>
      </c>
      <c r="D16" t="s">
        <v>5</v>
      </c>
      <c r="E16" s="1">
        <v>0.1</v>
      </c>
      <c r="F16">
        <v>9.8599999999999993E-2</v>
      </c>
      <c r="G16">
        <v>0.1055</v>
      </c>
      <c r="H16" s="1">
        <f t="shared" si="0"/>
        <v>6.9000000000000034E-2</v>
      </c>
      <c r="I16" s="1">
        <f t="shared" si="1"/>
        <v>6.900000000000003</v>
      </c>
    </row>
    <row r="17" spans="1:13">
      <c r="A17" t="s">
        <v>6</v>
      </c>
      <c r="B17">
        <v>290</v>
      </c>
      <c r="C17" t="s">
        <v>2</v>
      </c>
      <c r="D17" t="s">
        <v>4</v>
      </c>
      <c r="E17">
        <v>0.11219999999999999</v>
      </c>
      <c r="F17">
        <v>9.9500000000000005E-2</v>
      </c>
      <c r="G17">
        <v>0.10199999999999999</v>
      </c>
      <c r="H17">
        <f>(G17-F17)/E17</f>
        <v>2.2281639928698648E-2</v>
      </c>
      <c r="I17" s="1">
        <f t="shared" si="1"/>
        <v>2.2281639928698649</v>
      </c>
    </row>
    <row r="18" spans="1:13">
      <c r="A18" t="s">
        <v>7</v>
      </c>
      <c r="B18">
        <v>290</v>
      </c>
      <c r="C18" t="s">
        <v>2</v>
      </c>
      <c r="D18" t="s">
        <v>3</v>
      </c>
      <c r="E18">
        <v>9.3200000000000005E-2</v>
      </c>
      <c r="F18">
        <v>0.1032</v>
      </c>
      <c r="G18">
        <v>0.1094</v>
      </c>
      <c r="H18" s="1">
        <f t="shared" ref="H18:H45" si="2">(G18-F18)/E18</f>
        <v>6.6523605150214563E-2</v>
      </c>
      <c r="I18" s="1">
        <f t="shared" si="1"/>
        <v>6.6523605150214564</v>
      </c>
    </row>
    <row r="19" spans="1:13">
      <c r="A19" t="s">
        <v>7</v>
      </c>
      <c r="B19">
        <v>290</v>
      </c>
      <c r="C19" t="s">
        <v>2</v>
      </c>
      <c r="D19" t="s">
        <v>5</v>
      </c>
      <c r="E19">
        <v>9.1600000000000001E-2</v>
      </c>
      <c r="F19">
        <v>9.6000000000000002E-2</v>
      </c>
      <c r="G19">
        <v>9.9099999999999994E-2</v>
      </c>
      <c r="H19" s="1">
        <f t="shared" si="2"/>
        <v>3.3842794759825233E-2</v>
      </c>
      <c r="I19" s="1">
        <f t="shared" si="1"/>
        <v>3.3842794759825234</v>
      </c>
    </row>
    <row r="20" spans="1:13">
      <c r="A20" t="s">
        <v>7</v>
      </c>
      <c r="B20">
        <v>290</v>
      </c>
      <c r="C20" t="s">
        <v>2</v>
      </c>
      <c r="D20" t="s">
        <v>4</v>
      </c>
      <c r="E20">
        <v>9.8199999999999996E-2</v>
      </c>
      <c r="F20">
        <v>0.1043</v>
      </c>
      <c r="G20">
        <v>0.12429999999999999</v>
      </c>
      <c r="H20" s="1">
        <f t="shared" si="2"/>
        <v>0.20366598778004064</v>
      </c>
      <c r="I20" s="1">
        <f t="shared" si="1"/>
        <v>20.366598778004064</v>
      </c>
    </row>
    <row r="21" spans="1:13">
      <c r="H21" s="1"/>
      <c r="I21" s="1"/>
    </row>
    <row r="22" spans="1:13">
      <c r="A22" s="1" t="s">
        <v>11</v>
      </c>
      <c r="B22" s="1">
        <v>320</v>
      </c>
      <c r="C22" s="1" t="s">
        <v>2</v>
      </c>
      <c r="D22" s="1" t="s">
        <v>3</v>
      </c>
      <c r="E22">
        <v>0.10176</v>
      </c>
      <c r="F22">
        <v>0.19570000000000001</v>
      </c>
      <c r="G22">
        <v>0.20599999999999999</v>
      </c>
      <c r="H22" s="1">
        <f t="shared" si="2"/>
        <v>0.10121855345911926</v>
      </c>
      <c r="I22" s="1">
        <f t="shared" si="1"/>
        <v>10.121855345911927</v>
      </c>
      <c r="L22">
        <f>AVERAGE(I22:I24)</f>
        <v>4.7038811528118929</v>
      </c>
      <c r="M22">
        <f>STDEV(I22:I24)</f>
        <v>5.1731203326976765</v>
      </c>
    </row>
    <row r="23" spans="1:13">
      <c r="A23" s="1" t="s">
        <v>15</v>
      </c>
      <c r="B23" s="1">
        <v>320</v>
      </c>
      <c r="C23" s="1" t="s">
        <v>2</v>
      </c>
      <c r="D23" s="1" t="s">
        <v>3</v>
      </c>
      <c r="E23">
        <v>0.11981</v>
      </c>
      <c r="F23">
        <v>0.19919999999999999</v>
      </c>
      <c r="G23">
        <v>0.20419999999999999</v>
      </c>
      <c r="H23" s="1">
        <f t="shared" si="2"/>
        <v>4.1732743510558425E-2</v>
      </c>
      <c r="I23" s="1">
        <f t="shared" si="1"/>
        <v>4.1732743510558423</v>
      </c>
      <c r="L23">
        <f>AVERAGE(I25:I27)</f>
        <v>10.644110325374257</v>
      </c>
      <c r="M23">
        <f>STDEV(I25:I27)</f>
        <v>0.59956436630509613</v>
      </c>
    </row>
    <row r="24" spans="1:13" ht="12.75" customHeight="1">
      <c r="A24" s="1" t="s">
        <v>16</v>
      </c>
      <c r="B24" s="1">
        <v>320</v>
      </c>
      <c r="C24" s="1" t="s">
        <v>2</v>
      </c>
      <c r="D24" s="1" t="s">
        <v>3</v>
      </c>
      <c r="E24">
        <v>0.109</v>
      </c>
      <c r="F24">
        <v>0.19539999999999999</v>
      </c>
      <c r="G24">
        <v>0.19520000000000001</v>
      </c>
      <c r="H24" s="1">
        <f t="shared" si="2"/>
        <v>-1.8348623853208989E-3</v>
      </c>
      <c r="I24" s="1">
        <f t="shared" si="1"/>
        <v>-0.1834862385320899</v>
      </c>
    </row>
    <row r="25" spans="1:13">
      <c r="A25" s="1" t="s">
        <v>11</v>
      </c>
      <c r="B25" s="1">
        <v>320</v>
      </c>
      <c r="C25" s="1" t="s">
        <v>2</v>
      </c>
      <c r="D25" s="1" t="s">
        <v>5</v>
      </c>
      <c r="E25">
        <v>0.10535</v>
      </c>
      <c r="F25">
        <v>0.18909999999999999</v>
      </c>
      <c r="G25">
        <v>0.20080000000000001</v>
      </c>
      <c r="H25" s="1">
        <f t="shared" si="2"/>
        <v>0.11105837683910789</v>
      </c>
      <c r="I25" s="1">
        <f t="shared" si="1"/>
        <v>11.105837683910789</v>
      </c>
    </row>
    <row r="26" spans="1:13">
      <c r="A26" s="1" t="s">
        <v>15</v>
      </c>
      <c r="B26" s="1">
        <v>320</v>
      </c>
      <c r="C26" s="1" t="s">
        <v>2</v>
      </c>
      <c r="D26" s="1" t="s">
        <v>5</v>
      </c>
      <c r="E26">
        <v>0.11940000000000001</v>
      </c>
      <c r="F26">
        <v>0.19689999999999999</v>
      </c>
      <c r="G26">
        <v>0.20880000000000001</v>
      </c>
      <c r="H26" s="1">
        <f t="shared" si="2"/>
        <v>9.9664991624790797E-2</v>
      </c>
      <c r="I26" s="1">
        <f t="shared" si="1"/>
        <v>9.9664991624790797</v>
      </c>
    </row>
    <row r="27" spans="1:13">
      <c r="A27" s="1" t="s">
        <v>16</v>
      </c>
      <c r="B27" s="1">
        <v>320</v>
      </c>
      <c r="C27" s="1" t="s">
        <v>2</v>
      </c>
      <c r="D27" s="1" t="s">
        <v>5</v>
      </c>
      <c r="E27">
        <v>0.10221</v>
      </c>
      <c r="F27">
        <v>0.19950000000000001</v>
      </c>
      <c r="G27">
        <v>0.21060000000000001</v>
      </c>
      <c r="H27" s="1">
        <f t="shared" si="2"/>
        <v>0.10859994129732903</v>
      </c>
      <c r="I27" s="1">
        <f t="shared" si="1"/>
        <v>10.859994129732902</v>
      </c>
    </row>
    <row r="28" spans="1:13">
      <c r="H28" s="1"/>
      <c r="I28" s="1"/>
    </row>
    <row r="29" spans="1:13">
      <c r="A29" s="1" t="s">
        <v>14</v>
      </c>
      <c r="B29" s="1">
        <v>320</v>
      </c>
      <c r="C29" s="1" t="s">
        <v>2</v>
      </c>
      <c r="D29" s="1" t="s">
        <v>3</v>
      </c>
      <c r="E29">
        <v>0.10944</v>
      </c>
      <c r="F29">
        <v>0.19789999999999999</v>
      </c>
      <c r="G29">
        <v>0.1981</v>
      </c>
      <c r="H29" s="1">
        <f t="shared" si="2"/>
        <v>1.8274853801170114E-3</v>
      </c>
      <c r="I29" s="1">
        <f t="shared" si="1"/>
        <v>0.18274853801170116</v>
      </c>
      <c r="L29">
        <f>AVERAGE(I29:I31)</f>
        <v>3.7518524014805492</v>
      </c>
      <c r="M29">
        <f>STDEV(I29:I31)</f>
        <v>3.1169310423651746</v>
      </c>
    </row>
    <row r="30" spans="1:13">
      <c r="A30" s="1" t="s">
        <v>13</v>
      </c>
      <c r="B30" s="1">
        <v>320</v>
      </c>
      <c r="C30" s="1" t="s">
        <v>2</v>
      </c>
      <c r="D30" s="1" t="s">
        <v>3</v>
      </c>
      <c r="E30">
        <v>0.10441</v>
      </c>
      <c r="F30">
        <v>0.20050000000000001</v>
      </c>
      <c r="G30">
        <v>0.20669999999999999</v>
      </c>
      <c r="H30" s="1">
        <f t="shared" si="2"/>
        <v>5.9381285317498166E-2</v>
      </c>
      <c r="I30" s="1">
        <f t="shared" si="1"/>
        <v>5.9381285317498165</v>
      </c>
      <c r="L30">
        <f>AVERAGE(I32:I34)</f>
        <v>5.5499354732696986</v>
      </c>
      <c r="M30">
        <f>STDEV(I32:I34)</f>
        <v>3.8154790896093318</v>
      </c>
    </row>
    <row r="31" spans="1:13">
      <c r="A31" s="1" t="s">
        <v>12</v>
      </c>
      <c r="B31" s="1">
        <v>320</v>
      </c>
      <c r="C31" s="1" t="s">
        <v>2</v>
      </c>
      <c r="D31" s="1" t="s">
        <v>10</v>
      </c>
      <c r="E31">
        <v>0.1188</v>
      </c>
      <c r="F31">
        <v>0.2021</v>
      </c>
      <c r="G31">
        <v>0.2082</v>
      </c>
      <c r="H31" s="1">
        <f t="shared" si="2"/>
        <v>5.13468013468013E-2</v>
      </c>
      <c r="I31" s="1">
        <f t="shared" si="1"/>
        <v>5.1346801346801296</v>
      </c>
    </row>
    <row r="32" spans="1:13">
      <c r="A32" s="1" t="s">
        <v>14</v>
      </c>
      <c r="B32" s="1">
        <v>320</v>
      </c>
      <c r="C32" s="1" t="s">
        <v>2</v>
      </c>
      <c r="D32" s="1" t="s">
        <v>5</v>
      </c>
      <c r="E32">
        <v>0.10729</v>
      </c>
      <c r="F32">
        <v>0.19650000000000001</v>
      </c>
      <c r="G32">
        <v>0.19889999999999999</v>
      </c>
      <c r="H32" s="1">
        <f t="shared" si="2"/>
        <v>2.2369279522788568E-2</v>
      </c>
      <c r="I32" s="1">
        <f t="shared" si="1"/>
        <v>2.2369279522788568</v>
      </c>
    </row>
    <row r="33" spans="1:9">
      <c r="A33" s="1" t="s">
        <v>13</v>
      </c>
      <c r="B33" s="1">
        <v>320</v>
      </c>
      <c r="C33" s="1" t="s">
        <v>2</v>
      </c>
      <c r="D33" s="1" t="s">
        <v>5</v>
      </c>
      <c r="E33">
        <v>0.10595</v>
      </c>
      <c r="F33">
        <v>0.19289999999999999</v>
      </c>
      <c r="G33">
        <v>0.20319999999999999</v>
      </c>
      <c r="H33" s="1">
        <f t="shared" si="2"/>
        <v>9.7215667767815039E-2</v>
      </c>
      <c r="I33" s="1">
        <f t="shared" si="1"/>
        <v>9.7215667767815042</v>
      </c>
    </row>
    <row r="34" spans="1:9">
      <c r="A34" s="1" t="s">
        <v>12</v>
      </c>
      <c r="B34" s="1">
        <v>320</v>
      </c>
      <c r="C34" s="1" t="s">
        <v>2</v>
      </c>
      <c r="D34" s="1" t="s">
        <v>5</v>
      </c>
      <c r="E34">
        <v>0.10657999999999999</v>
      </c>
      <c r="F34">
        <v>0.19889999999999999</v>
      </c>
      <c r="G34">
        <v>0.2039</v>
      </c>
      <c r="H34" s="1">
        <f t="shared" si="2"/>
        <v>4.6913116907487375E-2</v>
      </c>
      <c r="I34" s="1">
        <f t="shared" si="1"/>
        <v>4.6913116907487371</v>
      </c>
    </row>
    <row r="35" spans="1:9" s="1" customFormat="1"/>
    <row r="36" spans="1:9">
      <c r="A36" t="s">
        <v>7</v>
      </c>
      <c r="B36">
        <v>320</v>
      </c>
      <c r="C36" t="s">
        <v>2</v>
      </c>
      <c r="D36" t="s">
        <v>3</v>
      </c>
      <c r="E36">
        <v>0.1207</v>
      </c>
      <c r="F36">
        <v>0.1041</v>
      </c>
      <c r="G36">
        <v>0.1071</v>
      </c>
      <c r="H36" s="1">
        <f t="shared" si="2"/>
        <v>2.4855012427506235E-2</v>
      </c>
      <c r="I36" s="1">
        <f t="shared" si="1"/>
        <v>2.4855012427506233</v>
      </c>
    </row>
    <row r="37" spans="1:9">
      <c r="A37" t="s">
        <v>7</v>
      </c>
      <c r="B37">
        <v>320</v>
      </c>
      <c r="C37" t="s">
        <v>2</v>
      </c>
      <c r="D37" t="s">
        <v>5</v>
      </c>
      <c r="E37">
        <v>0.1215</v>
      </c>
      <c r="F37">
        <v>0.10390000000000001</v>
      </c>
      <c r="G37">
        <v>0.14399999999999999</v>
      </c>
      <c r="H37" s="1">
        <f t="shared" si="2"/>
        <v>0.33004115226337433</v>
      </c>
      <c r="I37" s="1">
        <f t="shared" si="1"/>
        <v>33.004115226337433</v>
      </c>
    </row>
    <row r="38" spans="1:9">
      <c r="A38" t="s">
        <v>7</v>
      </c>
      <c r="B38">
        <v>320</v>
      </c>
      <c r="C38" t="s">
        <v>2</v>
      </c>
      <c r="D38" t="s">
        <v>4</v>
      </c>
      <c r="E38">
        <v>0.1129</v>
      </c>
      <c r="F38">
        <v>0.1061</v>
      </c>
      <c r="G38">
        <v>0.1981</v>
      </c>
      <c r="H38" s="1">
        <f t="shared" si="2"/>
        <v>0.81488042515500436</v>
      </c>
      <c r="I38" s="1">
        <f t="shared" si="1"/>
        <v>81.488042515500439</v>
      </c>
    </row>
    <row r="39" spans="1:9">
      <c r="H39" s="1"/>
      <c r="I39" s="1"/>
    </row>
    <row r="40" spans="1:9">
      <c r="A40" t="s">
        <v>8</v>
      </c>
      <c r="B40">
        <v>320</v>
      </c>
      <c r="C40" t="s">
        <v>2</v>
      </c>
      <c r="D40" t="s">
        <v>3</v>
      </c>
      <c r="E40">
        <v>0.12709999999999999</v>
      </c>
      <c r="F40">
        <v>0.1036</v>
      </c>
      <c r="G40">
        <v>0.10630000000000001</v>
      </c>
      <c r="H40" s="1">
        <f t="shared" si="2"/>
        <v>2.1243115656963085E-2</v>
      </c>
      <c r="I40" s="1">
        <f t="shared" si="1"/>
        <v>2.1243115656963085</v>
      </c>
    </row>
    <row r="41" spans="1:9">
      <c r="A41" t="s">
        <v>8</v>
      </c>
      <c r="B41">
        <v>320</v>
      </c>
      <c r="C41" t="s">
        <v>2</v>
      </c>
      <c r="D41" t="s">
        <v>5</v>
      </c>
      <c r="E41">
        <v>9.9900000000000003E-2</v>
      </c>
      <c r="F41">
        <v>9.2700000000000005E-2</v>
      </c>
      <c r="G41">
        <v>9.5600000000000004E-2</v>
      </c>
      <c r="H41" s="1">
        <f t="shared" si="2"/>
        <v>2.9029029029029027E-2</v>
      </c>
      <c r="I41" s="1">
        <f t="shared" si="1"/>
        <v>2.9029029029029028</v>
      </c>
    </row>
    <row r="42" spans="1:9" s="1" customFormat="1"/>
    <row r="43" spans="1:9" s="1" customFormat="1"/>
    <row r="44" spans="1:9" s="1" customFormat="1">
      <c r="A44" s="1" t="s">
        <v>9</v>
      </c>
      <c r="B44" s="1">
        <v>320</v>
      </c>
      <c r="C44" s="1" t="s">
        <v>2</v>
      </c>
      <c r="D44" s="1" t="s">
        <v>3</v>
      </c>
    </row>
    <row r="45" spans="1:9" ht="15.75" customHeight="1">
      <c r="A45" t="s">
        <v>9</v>
      </c>
      <c r="B45">
        <v>320</v>
      </c>
      <c r="C45" t="s">
        <v>2</v>
      </c>
      <c r="D45" t="s">
        <v>5</v>
      </c>
      <c r="E45">
        <v>9.5600000000000004E-2</v>
      </c>
      <c r="F45">
        <v>0.1016</v>
      </c>
      <c r="G45">
        <v>0.1037</v>
      </c>
      <c r="H45" s="1">
        <f t="shared" si="2"/>
        <v>2.1966527196652767E-2</v>
      </c>
      <c r="I45" s="1">
        <f t="shared" si="1"/>
        <v>2.1966527196652765</v>
      </c>
    </row>
    <row r="46" spans="1:9">
      <c r="A46" s="1" t="s">
        <v>9</v>
      </c>
      <c r="B46" s="1">
        <v>320</v>
      </c>
      <c r="C46" s="1" t="s">
        <v>2</v>
      </c>
      <c r="D46" s="1" t="s">
        <v>4</v>
      </c>
      <c r="H46" s="1"/>
    </row>
    <row r="47" spans="1:9">
      <c r="H47" s="1"/>
    </row>
    <row r="48" spans="1:9">
      <c r="H48" s="1"/>
    </row>
    <row r="49" spans="8:8">
      <c r="H49" s="1"/>
    </row>
    <row r="50" spans="8:8">
      <c r="H50" s="1"/>
    </row>
    <row r="51" spans="8:8">
      <c r="H51" s="1"/>
    </row>
    <row r="52" spans="8:8">
      <c r="H52" s="1"/>
    </row>
    <row r="53" spans="8:8">
      <c r="H5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N1" workbookViewId="0">
      <selection activeCell="E20" sqref="E20"/>
    </sheetView>
  </sheetViews>
  <sheetFormatPr defaultRowHeight="15"/>
  <cols>
    <col min="3" max="3" width="18.28515625" customWidth="1"/>
    <col min="4" max="4" width="26.28515625" customWidth="1"/>
  </cols>
  <sheetData>
    <row r="1" spans="1:4" s="1" customFormat="1">
      <c r="A1" s="1">
        <v>290</v>
      </c>
    </row>
    <row r="2" spans="1:4">
      <c r="A2" s="1"/>
      <c r="B2" s="1" t="s">
        <v>1</v>
      </c>
      <c r="C2" s="1" t="s">
        <v>18</v>
      </c>
      <c r="D2" s="1" t="s">
        <v>19</v>
      </c>
    </row>
    <row r="3" spans="1:4">
      <c r="A3" s="1">
        <v>5</v>
      </c>
      <c r="B3">
        <v>1.65</v>
      </c>
      <c r="C3">
        <v>1.78</v>
      </c>
      <c r="D3">
        <v>6.65</v>
      </c>
    </row>
    <row r="4" spans="1:4">
      <c r="A4" s="1">
        <v>60</v>
      </c>
      <c r="B4">
        <v>11.8</v>
      </c>
      <c r="C4">
        <v>6.9</v>
      </c>
      <c r="D4">
        <v>3.38</v>
      </c>
    </row>
    <row r="5" spans="1:4">
      <c r="A5" s="1">
        <v>300</v>
      </c>
      <c r="B5">
        <v>3.99</v>
      </c>
      <c r="C5">
        <v>2.23</v>
      </c>
      <c r="D5">
        <v>20.37</v>
      </c>
    </row>
    <row r="6" spans="1:4" s="1" customFormat="1"/>
    <row r="7" spans="1:4">
      <c r="A7" s="1">
        <v>305</v>
      </c>
      <c r="B7" s="1"/>
      <c r="C7" s="1"/>
      <c r="D7" s="1"/>
    </row>
    <row r="8" spans="1:4">
      <c r="A8" s="1"/>
      <c r="B8" s="1" t="s">
        <v>1</v>
      </c>
      <c r="C8" s="1" t="s">
        <v>18</v>
      </c>
      <c r="D8" s="1" t="s">
        <v>19</v>
      </c>
    </row>
    <row r="9" spans="1:4">
      <c r="A9" s="1">
        <v>5</v>
      </c>
      <c r="B9">
        <v>2.94</v>
      </c>
      <c r="C9">
        <v>1.47</v>
      </c>
      <c r="D9">
        <v>8.98</v>
      </c>
    </row>
    <row r="10" spans="1:4">
      <c r="A10" s="1">
        <v>60</v>
      </c>
      <c r="C10">
        <v>5.3</v>
      </c>
      <c r="D10">
        <v>2.74</v>
      </c>
    </row>
    <row r="11" spans="1:4" s="1" customFormat="1">
      <c r="A11" s="1">
        <v>300</v>
      </c>
      <c r="B11">
        <v>88.06</v>
      </c>
      <c r="C11">
        <v>97.68</v>
      </c>
      <c r="D11">
        <v>81.41</v>
      </c>
    </row>
    <row r="12" spans="1:4">
      <c r="A12" s="1"/>
      <c r="B12" s="1"/>
      <c r="C12" s="1"/>
      <c r="D12" s="1"/>
    </row>
    <row r="13" spans="1:4">
      <c r="A13" s="1">
        <v>320</v>
      </c>
      <c r="B13" s="1"/>
      <c r="C13" s="1"/>
      <c r="D13" s="1"/>
    </row>
    <row r="14" spans="1:4">
      <c r="A14" s="1"/>
      <c r="B14" s="1" t="s">
        <v>1</v>
      </c>
      <c r="C14" s="1" t="s">
        <v>18</v>
      </c>
      <c r="D14" s="1" t="s">
        <v>19</v>
      </c>
    </row>
    <row r="15" spans="1:4">
      <c r="A15" s="1">
        <v>5</v>
      </c>
      <c r="B15">
        <v>4.7</v>
      </c>
      <c r="C15">
        <v>3.75</v>
      </c>
      <c r="D15">
        <v>2.4900000000000002</v>
      </c>
    </row>
    <row r="16" spans="1:4">
      <c r="A16" s="1">
        <v>60</v>
      </c>
      <c r="B16">
        <v>10.64</v>
      </c>
      <c r="C16">
        <v>5.55</v>
      </c>
      <c r="D16">
        <v>33</v>
      </c>
    </row>
    <row r="17" spans="1:4">
      <c r="A17" s="1">
        <v>300</v>
      </c>
      <c r="D17">
        <v>81.489999999999995</v>
      </c>
    </row>
    <row r="21" spans="1:4">
      <c r="C21" s="1" t="s">
        <v>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2"/>
  <sheetViews>
    <sheetView topLeftCell="E1" workbookViewId="0">
      <selection activeCell="F7" sqref="F7"/>
    </sheetView>
  </sheetViews>
  <sheetFormatPr defaultRowHeight="15"/>
  <cols>
    <col min="4" max="4" width="9.140625" style="1"/>
    <col min="6" max="7" width="9.140625" style="1"/>
  </cols>
  <sheetData>
    <row r="1" spans="1:14" s="1" customFormat="1">
      <c r="A1" s="1" t="s">
        <v>1</v>
      </c>
      <c r="B1" s="1">
        <v>305</v>
      </c>
      <c r="C1" s="1" t="s">
        <v>3</v>
      </c>
      <c r="D1" s="1">
        <v>0.48</v>
      </c>
      <c r="E1" s="1">
        <v>0.13250000000000001</v>
      </c>
      <c r="F1" s="1">
        <f>((D1/100)*E1)+E1</f>
        <v>0.133136</v>
      </c>
      <c r="H1" s="1">
        <v>9.5600000000000004E-2</v>
      </c>
      <c r="I1" s="1">
        <v>9.9500000000000005E-2</v>
      </c>
      <c r="J1" s="1">
        <f>(I1-H1)/F1</f>
        <v>2.9293354164162965E-2</v>
      </c>
      <c r="K1" s="1">
        <f>J1*100</f>
        <v>2.9293354164162966</v>
      </c>
    </row>
    <row r="2" spans="1:14" s="1" customFormat="1">
      <c r="A2" s="1" t="s">
        <v>0</v>
      </c>
      <c r="B2" s="1">
        <v>305</v>
      </c>
      <c r="C2" s="1" t="s">
        <v>4</v>
      </c>
      <c r="D2" s="1">
        <v>22.25</v>
      </c>
      <c r="E2" s="1">
        <v>0.1147</v>
      </c>
      <c r="F2" s="1">
        <f t="shared" ref="F2:F32" si="0">((D2/100)*E2)+E2</f>
        <v>0.14022075000000001</v>
      </c>
      <c r="H2" s="1">
        <v>0.1048</v>
      </c>
      <c r="I2" s="1">
        <v>0.20580000000000001</v>
      </c>
      <c r="J2" s="1">
        <f t="shared" ref="J2:J32" si="1">(I2-H2)/F2</f>
        <v>0.72029282399359584</v>
      </c>
      <c r="K2" s="1">
        <f t="shared" ref="K2:K32" si="2">J2*100</f>
        <v>72.029282399359587</v>
      </c>
    </row>
    <row r="3" spans="1:14" s="1" customFormat="1">
      <c r="A3" s="1" t="s">
        <v>6</v>
      </c>
      <c r="B3" s="1">
        <v>305</v>
      </c>
      <c r="C3" s="1" t="s">
        <v>3</v>
      </c>
      <c r="D3" s="1">
        <v>0.3</v>
      </c>
      <c r="E3" s="1">
        <v>9.5000000000000001E-2</v>
      </c>
      <c r="F3" s="1">
        <f t="shared" si="0"/>
        <v>9.5284999999999995E-2</v>
      </c>
      <c r="H3" s="1">
        <v>0.1023</v>
      </c>
      <c r="I3" s="1">
        <v>0.1037</v>
      </c>
      <c r="J3" s="1">
        <f t="shared" si="1"/>
        <v>1.4692763813821678E-2</v>
      </c>
      <c r="K3" s="1">
        <f t="shared" si="2"/>
        <v>1.4692763813821679</v>
      </c>
    </row>
    <row r="4" spans="1:14" s="1" customFormat="1">
      <c r="A4" s="1" t="s">
        <v>6</v>
      </c>
      <c r="B4" s="1">
        <v>305</v>
      </c>
      <c r="C4" s="1" t="s">
        <v>5</v>
      </c>
      <c r="D4" s="1">
        <v>2.81</v>
      </c>
      <c r="E4" s="1">
        <v>0.13950000000000001</v>
      </c>
      <c r="F4" s="1">
        <f t="shared" si="0"/>
        <v>0.14341995000000002</v>
      </c>
      <c r="H4" s="1">
        <v>0.1032</v>
      </c>
      <c r="I4" s="1">
        <v>0.1106</v>
      </c>
      <c r="J4" s="1">
        <f t="shared" si="1"/>
        <v>5.1596726954653123E-2</v>
      </c>
      <c r="K4" s="1">
        <f t="shared" si="2"/>
        <v>5.1596726954653125</v>
      </c>
    </row>
    <row r="5" spans="1:14" s="1" customFormat="1">
      <c r="A5" s="1" t="s">
        <v>6</v>
      </c>
      <c r="B5" s="1">
        <v>305</v>
      </c>
      <c r="C5" s="1" t="s">
        <v>4</v>
      </c>
      <c r="D5" s="1">
        <v>22.64</v>
      </c>
      <c r="E5" s="1">
        <v>0.1033</v>
      </c>
      <c r="F5" s="1">
        <f t="shared" si="0"/>
        <v>0.12668712000000001</v>
      </c>
      <c r="H5" s="1">
        <v>0.1053</v>
      </c>
      <c r="I5" s="1">
        <v>0.20619999999999999</v>
      </c>
      <c r="J5" s="1">
        <f t="shared" si="1"/>
        <v>0.79645034159747241</v>
      </c>
      <c r="K5" s="1">
        <f t="shared" si="2"/>
        <v>79.64503415974724</v>
      </c>
    </row>
    <row r="6" spans="1:14" s="1" customFormat="1" ht="15.75" customHeight="1">
      <c r="A6" s="1" t="s">
        <v>7</v>
      </c>
      <c r="B6" s="1">
        <v>305</v>
      </c>
      <c r="C6" s="1" t="s">
        <v>3</v>
      </c>
      <c r="D6" s="1">
        <v>0.7</v>
      </c>
      <c r="E6" s="1">
        <v>9.5699999999999993E-2</v>
      </c>
      <c r="F6" s="1">
        <f t="shared" si="0"/>
        <v>9.6369899999999994E-2</v>
      </c>
      <c r="H6" s="1">
        <v>9.7799999999999998E-2</v>
      </c>
      <c r="I6" s="1">
        <v>0.10639999999999999</v>
      </c>
      <c r="J6" s="1">
        <f t="shared" si="1"/>
        <v>8.9239482452508484E-2</v>
      </c>
      <c r="K6" s="1">
        <f t="shared" si="2"/>
        <v>8.9239482452508483</v>
      </c>
    </row>
    <row r="7" spans="1:14" s="1" customFormat="1">
      <c r="A7" s="1" t="s">
        <v>7</v>
      </c>
      <c r="B7" s="1">
        <v>305</v>
      </c>
      <c r="C7" s="1" t="s">
        <v>5</v>
      </c>
      <c r="D7" s="1">
        <v>4.9400000000000004</v>
      </c>
      <c r="E7" s="1">
        <v>0.13880000000000001</v>
      </c>
      <c r="F7" s="1">
        <f t="shared" si="0"/>
        <v>0.14565672000000002</v>
      </c>
      <c r="H7" s="1">
        <v>9.9199999999999997E-2</v>
      </c>
      <c r="I7" s="1">
        <v>0.10299999999999999</v>
      </c>
      <c r="J7" s="1">
        <f t="shared" si="1"/>
        <v>2.6088737958674321E-2</v>
      </c>
      <c r="K7" s="1">
        <f t="shared" si="2"/>
        <v>2.608873795867432</v>
      </c>
    </row>
    <row r="8" spans="1:14" s="1" customFormat="1">
      <c r="A8" s="1" t="s">
        <v>7</v>
      </c>
      <c r="B8" s="1">
        <v>305</v>
      </c>
      <c r="C8" s="1" t="s">
        <v>4</v>
      </c>
      <c r="D8" s="1">
        <v>23.21</v>
      </c>
      <c r="E8" s="1">
        <v>0.1173</v>
      </c>
      <c r="F8" s="1">
        <f t="shared" si="0"/>
        <v>0.14452533000000001</v>
      </c>
      <c r="H8" s="1">
        <v>9.5299999999999996E-2</v>
      </c>
      <c r="I8" s="1">
        <v>0.1976</v>
      </c>
      <c r="J8" s="1">
        <f t="shared" si="1"/>
        <v>0.70783439830235984</v>
      </c>
      <c r="K8" s="1">
        <f t="shared" si="2"/>
        <v>70.783439830235977</v>
      </c>
      <c r="M8" s="1">
        <f>AVERAGE(K8:K9)</f>
        <v>66.071047891743262</v>
      </c>
      <c r="N8" s="1">
        <f>STDEV(K8:K9)</f>
        <v>6.6643285906340246</v>
      </c>
    </row>
    <row r="9" spans="1:14" s="1" customFormat="1">
      <c r="A9" s="1" t="s">
        <v>9</v>
      </c>
      <c r="B9" s="1">
        <v>305</v>
      </c>
      <c r="C9" s="1" t="s">
        <v>4</v>
      </c>
      <c r="D9" s="1">
        <v>23.21</v>
      </c>
      <c r="E9" s="1">
        <v>0.1</v>
      </c>
      <c r="F9" s="1">
        <f t="shared" si="0"/>
        <v>0.12321000000000001</v>
      </c>
      <c r="H9" s="1">
        <v>0.10630000000000001</v>
      </c>
      <c r="I9" s="1">
        <v>0.18190000000000001</v>
      </c>
      <c r="J9" s="1">
        <f t="shared" si="1"/>
        <v>0.6135865595325054</v>
      </c>
      <c r="K9" s="1">
        <f t="shared" si="2"/>
        <v>61.35865595325054</v>
      </c>
    </row>
    <row r="10" spans="1:14" s="1" customFormat="1"/>
    <row r="11" spans="1:14" s="1" customFormat="1">
      <c r="A11" s="1" t="s">
        <v>1</v>
      </c>
      <c r="B11" s="1">
        <v>290</v>
      </c>
      <c r="C11" s="1" t="s">
        <v>3</v>
      </c>
      <c r="D11" s="1">
        <v>0.32</v>
      </c>
      <c r="E11" s="1">
        <v>0.15790000000000001</v>
      </c>
      <c r="F11" s="1">
        <f t="shared" si="0"/>
        <v>0.15840528000000001</v>
      </c>
      <c r="H11" s="1">
        <v>0.1028</v>
      </c>
      <c r="I11" s="1">
        <v>0.10539999999999999</v>
      </c>
      <c r="J11" s="1">
        <f t="shared" si="1"/>
        <v>1.6413594294331545E-2</v>
      </c>
      <c r="K11" s="1">
        <f t="shared" si="2"/>
        <v>1.6413594294331546</v>
      </c>
    </row>
    <row r="12" spans="1:14" s="1" customFormat="1">
      <c r="A12" s="1" t="s">
        <v>1</v>
      </c>
      <c r="B12" s="1">
        <v>290</v>
      </c>
      <c r="C12" s="1" t="s">
        <v>5</v>
      </c>
      <c r="D12" s="1">
        <v>3.24</v>
      </c>
      <c r="E12" s="1">
        <v>0.1178</v>
      </c>
      <c r="F12" s="1">
        <f t="shared" si="0"/>
        <v>0.12161672</v>
      </c>
      <c r="H12" s="1">
        <v>0.1002</v>
      </c>
      <c r="I12" s="1">
        <v>0.1249</v>
      </c>
      <c r="J12" s="1">
        <f t="shared" si="1"/>
        <v>0.20309707415230405</v>
      </c>
      <c r="K12" s="1">
        <f t="shared" si="2"/>
        <v>20.309707415230406</v>
      </c>
      <c r="M12" s="1">
        <f>AVERAGE(K12:K13)</f>
        <v>11.429349517072984</v>
      </c>
    </row>
    <row r="13" spans="1:14" s="1" customFormat="1">
      <c r="A13" s="1" t="s">
        <v>1</v>
      </c>
      <c r="B13" s="1">
        <v>290</v>
      </c>
      <c r="C13" s="1" t="s">
        <v>5</v>
      </c>
      <c r="D13" s="1">
        <v>3.24</v>
      </c>
      <c r="E13" s="1">
        <v>0.1178</v>
      </c>
      <c r="F13" s="1">
        <f t="shared" si="0"/>
        <v>0.12161672</v>
      </c>
      <c r="H13" s="1">
        <v>0.10489999999999999</v>
      </c>
      <c r="I13" s="1">
        <v>0.108</v>
      </c>
      <c r="J13" s="1">
        <f t="shared" si="1"/>
        <v>2.5489916189155616E-2</v>
      </c>
      <c r="K13" s="1">
        <f t="shared" si="2"/>
        <v>2.5489916189155615</v>
      </c>
    </row>
    <row r="14" spans="1:14" s="1" customFormat="1">
      <c r="A14" s="1" t="s">
        <v>1</v>
      </c>
      <c r="B14" s="1">
        <v>290</v>
      </c>
      <c r="C14" s="1" t="s">
        <v>4</v>
      </c>
      <c r="D14" s="1">
        <v>17.28</v>
      </c>
      <c r="E14" s="1">
        <v>0.10780000000000001</v>
      </c>
      <c r="F14" s="1">
        <f t="shared" si="0"/>
        <v>0.12642784000000001</v>
      </c>
      <c r="H14" s="1">
        <v>0.106</v>
      </c>
      <c r="I14" s="1">
        <v>0.1103</v>
      </c>
      <c r="J14" s="1">
        <f t="shared" si="1"/>
        <v>3.4011496202102302E-2</v>
      </c>
      <c r="K14" s="1">
        <f t="shared" si="2"/>
        <v>3.40114962021023</v>
      </c>
    </row>
    <row r="15" spans="1:14" s="1" customFormat="1">
      <c r="A15" s="1" t="s">
        <v>6</v>
      </c>
      <c r="B15" s="1">
        <v>290</v>
      </c>
      <c r="C15" s="1" t="s">
        <v>3</v>
      </c>
      <c r="D15" s="1">
        <v>0.3</v>
      </c>
      <c r="E15" s="1">
        <v>0.1515</v>
      </c>
      <c r="F15" s="1">
        <f t="shared" si="0"/>
        <v>0.15195449999999999</v>
      </c>
      <c r="H15" s="1">
        <v>9.5500000000000002E-2</v>
      </c>
      <c r="I15" s="1">
        <v>9.8199999999999996E-2</v>
      </c>
      <c r="J15" s="1">
        <f t="shared" si="1"/>
        <v>1.7768476747973862E-2</v>
      </c>
      <c r="K15" s="1">
        <f t="shared" si="2"/>
        <v>1.7768476747973863</v>
      </c>
    </row>
    <row r="16" spans="1:14" s="1" customFormat="1">
      <c r="A16" s="1" t="s">
        <v>6</v>
      </c>
      <c r="B16" s="1">
        <v>290</v>
      </c>
      <c r="C16" s="1" t="s">
        <v>5</v>
      </c>
      <c r="D16" s="1">
        <v>4.68</v>
      </c>
      <c r="E16" s="1">
        <v>0.1</v>
      </c>
      <c r="F16" s="1">
        <f t="shared" si="0"/>
        <v>0.10468000000000001</v>
      </c>
      <c r="H16" s="1">
        <v>9.8599999999999993E-2</v>
      </c>
      <c r="I16" s="1">
        <v>0.1055</v>
      </c>
      <c r="J16" s="1">
        <f t="shared" si="1"/>
        <v>6.5915170042032886E-2</v>
      </c>
      <c r="K16" s="1">
        <f t="shared" si="2"/>
        <v>6.5915170042032889</v>
      </c>
    </row>
    <row r="17" spans="1:15" s="1" customFormat="1">
      <c r="A17" s="1" t="s">
        <v>6</v>
      </c>
      <c r="B17" s="1">
        <v>290</v>
      </c>
      <c r="C17" s="1" t="s">
        <v>4</v>
      </c>
      <c r="D17" s="1">
        <v>25.15</v>
      </c>
      <c r="E17" s="1">
        <v>0.11219999999999999</v>
      </c>
      <c r="F17" s="1">
        <f t="shared" si="0"/>
        <v>0.1404183</v>
      </c>
      <c r="H17" s="1">
        <v>9.9500000000000005E-2</v>
      </c>
      <c r="I17" s="1">
        <v>0.10199999999999999</v>
      </c>
      <c r="J17" s="1">
        <f t="shared" si="1"/>
        <v>1.7803947206311347E-2</v>
      </c>
      <c r="K17" s="1">
        <f t="shared" si="2"/>
        <v>1.7803947206311348</v>
      </c>
    </row>
    <row r="18" spans="1:15" s="1" customFormat="1">
      <c r="A18" s="1" t="s">
        <v>7</v>
      </c>
      <c r="B18" s="1">
        <v>290</v>
      </c>
      <c r="C18" s="1" t="s">
        <v>3</v>
      </c>
      <c r="D18" s="1">
        <v>0.48</v>
      </c>
      <c r="E18" s="1">
        <v>9.3200000000000005E-2</v>
      </c>
      <c r="F18" s="1">
        <f t="shared" si="0"/>
        <v>9.3647359999999999E-2</v>
      </c>
      <c r="H18" s="1">
        <v>0.1032</v>
      </c>
      <c r="I18" s="1">
        <v>0.1094</v>
      </c>
      <c r="J18" s="1">
        <f t="shared" si="1"/>
        <v>6.6205817227522459E-2</v>
      </c>
      <c r="K18" s="1">
        <f t="shared" si="2"/>
        <v>6.6205817227522461</v>
      </c>
    </row>
    <row r="19" spans="1:15" s="1" customFormat="1">
      <c r="A19" s="1" t="s">
        <v>7</v>
      </c>
      <c r="B19" s="1">
        <v>290</v>
      </c>
      <c r="C19" s="1" t="s">
        <v>5</v>
      </c>
      <c r="D19" s="1">
        <v>4.08</v>
      </c>
      <c r="E19" s="1">
        <v>9.1600000000000001E-2</v>
      </c>
      <c r="F19" s="1">
        <f t="shared" si="0"/>
        <v>9.5337279999999996E-2</v>
      </c>
      <c r="H19" s="1">
        <v>9.6000000000000002E-2</v>
      </c>
      <c r="I19" s="1">
        <v>9.9099999999999994E-2</v>
      </c>
      <c r="J19" s="1">
        <f t="shared" si="1"/>
        <v>3.2516136394912798E-2</v>
      </c>
      <c r="K19" s="1">
        <f t="shared" si="2"/>
        <v>3.2516136394912798</v>
      </c>
    </row>
    <row r="20" spans="1:15" s="1" customFormat="1">
      <c r="A20" s="1" t="s">
        <v>7</v>
      </c>
      <c r="B20" s="1">
        <v>290</v>
      </c>
      <c r="C20" s="1" t="s">
        <v>4</v>
      </c>
      <c r="D20" s="1">
        <v>22.8</v>
      </c>
      <c r="E20" s="1">
        <v>9.8199999999999996E-2</v>
      </c>
      <c r="F20" s="1">
        <f t="shared" si="0"/>
        <v>0.12058959999999999</v>
      </c>
      <c r="H20" s="1">
        <v>0.1043</v>
      </c>
      <c r="I20" s="1">
        <v>0.12429999999999999</v>
      </c>
      <c r="J20" s="1">
        <f t="shared" si="1"/>
        <v>0.16585178157983765</v>
      </c>
      <c r="K20" s="1">
        <f t="shared" si="2"/>
        <v>16.585178157983766</v>
      </c>
    </row>
    <row r="21" spans="1:15" s="1" customFormat="1"/>
    <row r="22" spans="1:15" s="1" customFormat="1">
      <c r="A22" s="1" t="s">
        <v>11</v>
      </c>
      <c r="B22" s="1">
        <v>320</v>
      </c>
      <c r="C22" s="1" t="s">
        <v>3</v>
      </c>
      <c r="D22" s="1">
        <v>0.22</v>
      </c>
      <c r="E22" s="1">
        <v>0.10176</v>
      </c>
      <c r="F22" s="1">
        <f t="shared" si="0"/>
        <v>0.101983872</v>
      </c>
      <c r="H22" s="1">
        <v>0.19570000000000001</v>
      </c>
      <c r="I22" s="1">
        <v>0.20599999999999999</v>
      </c>
      <c r="J22" s="1">
        <f t="shared" si="1"/>
        <v>0.10099636146389868</v>
      </c>
      <c r="K22" s="1">
        <f t="shared" si="2"/>
        <v>10.099636146389868</v>
      </c>
      <c r="N22" s="1">
        <f>AVERAGE(K22:K24)</f>
        <v>4.693555331083509</v>
      </c>
      <c r="O22" s="1">
        <f>STDEV(K22:K24)</f>
        <v>5.1617644509056824</v>
      </c>
    </row>
    <row r="23" spans="1:15" s="1" customFormat="1">
      <c r="A23" s="1" t="s">
        <v>15</v>
      </c>
      <c r="B23" s="1">
        <v>320</v>
      </c>
      <c r="C23" s="1" t="s">
        <v>3</v>
      </c>
      <c r="D23" s="1">
        <v>0.22</v>
      </c>
      <c r="E23" s="1">
        <v>0.11981</v>
      </c>
      <c r="F23" s="1">
        <f t="shared" si="0"/>
        <v>0.120073582</v>
      </c>
      <c r="H23" s="1">
        <v>0.19919999999999999</v>
      </c>
      <c r="I23" s="1">
        <v>0.20419999999999999</v>
      </c>
      <c r="J23" s="1">
        <f t="shared" si="1"/>
        <v>4.1641133017919003E-2</v>
      </c>
      <c r="K23" s="1">
        <f t="shared" si="2"/>
        <v>4.1641133017919003</v>
      </c>
      <c r="M23" s="1">
        <f>AVERAGE(K22:K24)</f>
        <v>4.693555331083509</v>
      </c>
      <c r="N23" s="1">
        <f>AVERAGE(K25:K27)</f>
        <v>9.7402180869090937</v>
      </c>
      <c r="O23" s="1">
        <f>STDEV(K25:K27)</f>
        <v>0.54864967634063944</v>
      </c>
    </row>
    <row r="24" spans="1:15" s="1" customFormat="1" ht="12.75" customHeight="1">
      <c r="A24" s="1" t="s">
        <v>16</v>
      </c>
      <c r="B24" s="1">
        <v>320</v>
      </c>
      <c r="C24" s="1" t="s">
        <v>3</v>
      </c>
      <c r="D24" s="1">
        <v>0.22</v>
      </c>
      <c r="E24" s="1">
        <v>0.109</v>
      </c>
      <c r="F24" s="1">
        <f t="shared" si="0"/>
        <v>0.1092398</v>
      </c>
      <c r="H24" s="1">
        <v>0.19539999999999999</v>
      </c>
      <c r="I24" s="1">
        <v>0.19520000000000001</v>
      </c>
      <c r="J24" s="1">
        <f t="shared" si="1"/>
        <v>-1.8308345493124115E-3</v>
      </c>
      <c r="K24" s="1">
        <f t="shared" si="2"/>
        <v>-0.18308345493124115</v>
      </c>
    </row>
    <row r="25" spans="1:15" s="1" customFormat="1">
      <c r="A25" s="1" t="s">
        <v>11</v>
      </c>
      <c r="B25" s="1">
        <v>320</v>
      </c>
      <c r="C25" s="1" t="s">
        <v>5</v>
      </c>
      <c r="D25" s="1">
        <v>9.2799999999999994</v>
      </c>
      <c r="E25" s="1">
        <v>0.10535</v>
      </c>
      <c r="F25" s="1">
        <f t="shared" si="0"/>
        <v>0.11512648</v>
      </c>
      <c r="H25" s="1">
        <v>0.18909999999999999</v>
      </c>
      <c r="I25" s="1">
        <v>0.20080000000000001</v>
      </c>
      <c r="J25" s="1">
        <f t="shared" si="1"/>
        <v>0.10162735801528906</v>
      </c>
      <c r="K25" s="1">
        <f t="shared" si="2"/>
        <v>10.162735801528907</v>
      </c>
    </row>
    <row r="26" spans="1:15" s="1" customFormat="1">
      <c r="A26" s="1" t="s">
        <v>15</v>
      </c>
      <c r="B26" s="1">
        <v>320</v>
      </c>
      <c r="C26" s="1" t="s">
        <v>5</v>
      </c>
      <c r="D26" s="1">
        <v>9.2799999999999994</v>
      </c>
      <c r="E26" s="1">
        <v>0.11940000000000001</v>
      </c>
      <c r="F26" s="1">
        <f t="shared" si="0"/>
        <v>0.13048032000000001</v>
      </c>
      <c r="H26" s="1">
        <v>0.19689999999999999</v>
      </c>
      <c r="I26" s="1">
        <v>0.20880000000000001</v>
      </c>
      <c r="J26" s="1">
        <f t="shared" si="1"/>
        <v>9.1201493068073569E-2</v>
      </c>
      <c r="K26" s="1">
        <f t="shared" si="2"/>
        <v>9.120149306807356</v>
      </c>
      <c r="M26" s="1">
        <f>AVERAGE(K25:K27)</f>
        <v>9.7402180869090937</v>
      </c>
    </row>
    <row r="27" spans="1:15" s="1" customFormat="1">
      <c r="A27" s="1" t="s">
        <v>16</v>
      </c>
      <c r="B27" s="1">
        <v>320</v>
      </c>
      <c r="C27" s="1" t="s">
        <v>5</v>
      </c>
      <c r="D27" s="1">
        <v>9.2799999999999994</v>
      </c>
      <c r="E27" s="1">
        <v>0.10221</v>
      </c>
      <c r="F27" s="1">
        <f t="shared" si="0"/>
        <v>0.111695088</v>
      </c>
      <c r="H27" s="1">
        <v>0.19950000000000001</v>
      </c>
      <c r="I27" s="1">
        <v>0.21060000000000001</v>
      </c>
      <c r="J27" s="1">
        <f t="shared" si="1"/>
        <v>9.9377691523910155E-2</v>
      </c>
      <c r="K27" s="1">
        <f t="shared" si="2"/>
        <v>9.9377691523910148</v>
      </c>
    </row>
    <row r="28" spans="1:15" s="1" customFormat="1"/>
    <row r="29" spans="1:15" s="1" customFormat="1"/>
    <row r="30" spans="1:15" s="1" customFormat="1">
      <c r="A30" s="1" t="s">
        <v>7</v>
      </c>
      <c r="B30" s="1">
        <v>320</v>
      </c>
      <c r="C30" s="1" t="s">
        <v>3</v>
      </c>
      <c r="D30" s="1">
        <v>1.33</v>
      </c>
      <c r="E30" s="1">
        <v>0.1207</v>
      </c>
      <c r="F30" s="1">
        <f t="shared" si="0"/>
        <v>0.12230531</v>
      </c>
      <c r="H30" s="1">
        <v>0.1041</v>
      </c>
      <c r="I30" s="1">
        <v>0.1071</v>
      </c>
      <c r="J30" s="1">
        <f t="shared" si="1"/>
        <v>2.4528779658054115E-2</v>
      </c>
      <c r="K30" s="1">
        <f t="shared" si="2"/>
        <v>2.4528779658054116</v>
      </c>
    </row>
    <row r="31" spans="1:15" s="1" customFormat="1">
      <c r="A31" s="1" t="s">
        <v>7</v>
      </c>
      <c r="B31" s="1">
        <v>320</v>
      </c>
      <c r="C31" s="1" t="s">
        <v>5</v>
      </c>
      <c r="D31" s="1">
        <v>9.5299999999999994</v>
      </c>
      <c r="E31" s="1">
        <v>0.1215</v>
      </c>
      <c r="F31" s="1">
        <f t="shared" si="0"/>
        <v>0.13307895</v>
      </c>
      <c r="H31" s="1">
        <v>0.10390000000000001</v>
      </c>
      <c r="I31" s="1">
        <v>0.14399999999999999</v>
      </c>
      <c r="J31" s="1">
        <f t="shared" si="1"/>
        <v>0.30132489022493775</v>
      </c>
      <c r="K31" s="1">
        <f t="shared" si="2"/>
        <v>30.132489022493775</v>
      </c>
    </row>
    <row r="32" spans="1:15" s="1" customFormat="1">
      <c r="A32" s="1" t="s">
        <v>7</v>
      </c>
      <c r="B32" s="1">
        <v>320</v>
      </c>
      <c r="C32" s="1" t="s">
        <v>4</v>
      </c>
      <c r="D32" s="1">
        <v>28.89</v>
      </c>
      <c r="E32" s="1">
        <v>0.1129</v>
      </c>
      <c r="F32" s="1">
        <f t="shared" si="0"/>
        <v>0.14551681</v>
      </c>
      <c r="H32" s="1">
        <v>0.1061</v>
      </c>
      <c r="I32" s="1">
        <v>0.1981</v>
      </c>
      <c r="J32" s="1">
        <f t="shared" si="1"/>
        <v>0.63222936236713823</v>
      </c>
      <c r="K32" s="1">
        <f t="shared" si="2"/>
        <v>63.222936236713821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7"/>
  <sheetViews>
    <sheetView topLeftCell="B1" workbookViewId="0">
      <selection activeCell="W22" sqref="W22"/>
    </sheetView>
  </sheetViews>
  <sheetFormatPr defaultRowHeight="15"/>
  <cols>
    <col min="2" max="2" width="12.28515625" customWidth="1"/>
    <col min="3" max="3" width="13.85546875" customWidth="1"/>
    <col min="4" max="4" width="15.42578125" customWidth="1"/>
  </cols>
  <sheetData>
    <row r="1" spans="1:4">
      <c r="A1" s="1">
        <v>290</v>
      </c>
      <c r="B1" s="1"/>
      <c r="C1" s="1"/>
      <c r="D1" s="1"/>
    </row>
    <row r="2" spans="1:4">
      <c r="A2" s="1"/>
      <c r="B2" s="1" t="s">
        <v>1</v>
      </c>
      <c r="C2" s="1" t="s">
        <v>18</v>
      </c>
      <c r="D2" s="1" t="s">
        <v>19</v>
      </c>
    </row>
    <row r="3" spans="1:4">
      <c r="A3" s="1">
        <v>5</v>
      </c>
      <c r="B3" s="1">
        <v>1.64</v>
      </c>
      <c r="C3" s="1">
        <v>1.78</v>
      </c>
      <c r="D3" s="1">
        <v>6.62</v>
      </c>
    </row>
    <row r="4" spans="1:4">
      <c r="A4" s="1">
        <v>60</v>
      </c>
      <c r="B4" s="1">
        <v>11.43</v>
      </c>
      <c r="C4" s="1">
        <v>6.59</v>
      </c>
    </row>
    <row r="5" spans="1:4">
      <c r="A5" s="1">
        <v>300</v>
      </c>
      <c r="B5" s="1">
        <v>3.4</v>
      </c>
      <c r="C5" s="1">
        <v>1.78</v>
      </c>
      <c r="D5" s="1">
        <v>16.59</v>
      </c>
    </row>
    <row r="6" spans="1:4">
      <c r="A6" s="1"/>
      <c r="B6" s="1"/>
      <c r="C6" s="1"/>
      <c r="D6" s="1"/>
    </row>
    <row r="7" spans="1:4">
      <c r="A7" s="1">
        <v>305</v>
      </c>
      <c r="B7" s="1"/>
      <c r="C7" s="1"/>
      <c r="D7" s="1"/>
    </row>
    <row r="8" spans="1:4">
      <c r="A8" s="1"/>
      <c r="B8" s="1" t="s">
        <v>1</v>
      </c>
      <c r="C8" s="1" t="s">
        <v>18</v>
      </c>
      <c r="D8" s="1" t="s">
        <v>19</v>
      </c>
    </row>
    <row r="9" spans="1:4">
      <c r="A9" s="1">
        <v>5</v>
      </c>
      <c r="B9" s="1">
        <v>2.93</v>
      </c>
      <c r="C9" s="1">
        <v>1.47</v>
      </c>
      <c r="D9" s="1">
        <v>8.92</v>
      </c>
    </row>
    <row r="10" spans="1:4">
      <c r="A10" s="1">
        <v>60</v>
      </c>
      <c r="B10" s="1"/>
      <c r="C10" s="1">
        <v>5.16</v>
      </c>
      <c r="D10" s="1">
        <v>2.61</v>
      </c>
    </row>
    <row r="11" spans="1:4">
      <c r="A11" s="1">
        <v>300</v>
      </c>
      <c r="B11" s="1">
        <v>72.03</v>
      </c>
      <c r="C11" s="1">
        <v>79.650000000000006</v>
      </c>
      <c r="D11" s="1">
        <v>66.069999999999993</v>
      </c>
    </row>
    <row r="12" spans="1:4">
      <c r="A12" s="1"/>
      <c r="B12" s="1"/>
      <c r="C12" s="1"/>
      <c r="D12" s="1"/>
    </row>
    <row r="13" spans="1:4">
      <c r="A13" s="1">
        <v>320</v>
      </c>
      <c r="B13" s="1"/>
      <c r="C13" s="1"/>
      <c r="D13" s="1"/>
    </row>
    <row r="14" spans="1:4">
      <c r="A14" s="1"/>
      <c r="B14" s="1" t="s">
        <v>1</v>
      </c>
      <c r="C14" s="1" t="s">
        <v>18</v>
      </c>
      <c r="D14" s="1" t="s">
        <v>19</v>
      </c>
    </row>
    <row r="15" spans="1:4">
      <c r="A15" s="1">
        <v>5</v>
      </c>
      <c r="B15" s="1">
        <v>4.6900000000000004</v>
      </c>
      <c r="C15" s="1">
        <v>2.56</v>
      </c>
      <c r="D15" s="1">
        <v>2.4500000000000002</v>
      </c>
    </row>
    <row r="16" spans="1:4">
      <c r="A16" s="1">
        <v>60</v>
      </c>
      <c r="B16" s="1">
        <v>9.74</v>
      </c>
      <c r="C16" s="1">
        <v>0.37</v>
      </c>
      <c r="D16" s="1">
        <v>30.13</v>
      </c>
    </row>
    <row r="17" spans="1:4">
      <c r="A17" s="1">
        <v>300</v>
      </c>
      <c r="B17" s="1"/>
      <c r="C17" s="1">
        <v>1.49</v>
      </c>
      <c r="D17" s="1">
        <v>63.22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Aging Rig - Air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2014-04-29T21:46:30Z</dcterms:created>
  <dcterms:modified xsi:type="dcterms:W3CDTF">2016-08-27T00:10:42Z</dcterms:modified>
</cp:coreProperties>
</file>